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'Sheet1'!$A$2:$I$40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<sst xmlns="http://schemas.openxmlformats.org/spreadsheetml/2006/main" count="207" uniqueCount="90">
  <si>
    <t>附件</t>
  </si>
  <si>
    <t>2023年自主公开招聘备案制工作人员总成绩一览表</t>
  </si>
  <si>
    <t>序号</t>
  </si>
  <si>
    <t>姓名</t>
  </si>
  <si>
    <t>报考岗位</t>
  </si>
  <si>
    <t>笔试</t>
  </si>
  <si>
    <t>面试</t>
  </si>
  <si>
    <t>总成绩</t>
  </si>
  <si>
    <t>是否进入体检环节</t>
  </si>
  <si>
    <t>备注</t>
  </si>
  <si>
    <t>笔试成绩</t>
  </si>
  <si>
    <t>占比40%</t>
  </si>
  <si>
    <t>面试成绩</t>
  </si>
  <si>
    <t>占比60%</t>
  </si>
  <si>
    <t>鱼洋</t>
  </si>
  <si>
    <t>神经中心（神经外科）医师</t>
  </si>
  <si>
    <t>83.00</t>
  </si>
  <si>
    <t>是</t>
  </si>
  <si>
    <t>马伟忠</t>
  </si>
  <si>
    <t>胸科中心（胸外科）医师</t>
  </si>
  <si>
    <t>71.00</t>
  </si>
  <si>
    <t>杨佳</t>
  </si>
  <si>
    <t>73.00</t>
  </si>
  <si>
    <t>否</t>
  </si>
  <si>
    <t>安栩生</t>
  </si>
  <si>
    <t>79.00</t>
  </si>
  <si>
    <t>面试放弃</t>
  </si>
  <si>
    <t>田文竹</t>
  </si>
  <si>
    <t>重症医学科医师</t>
  </si>
  <si>
    <t>95.00</t>
  </si>
  <si>
    <t>买海玲</t>
  </si>
  <si>
    <t>58.00</t>
  </si>
  <si>
    <t>高小燕</t>
  </si>
  <si>
    <t>62.00</t>
  </si>
  <si>
    <t>高婷</t>
  </si>
  <si>
    <t>段艳利</t>
  </si>
  <si>
    <t>60.00</t>
  </si>
  <si>
    <t>田瑞</t>
  </si>
  <si>
    <t>黄颖</t>
  </si>
  <si>
    <t>妇产科医师</t>
  </si>
  <si>
    <t>74.00</t>
  </si>
  <si>
    <t>自愿放弃</t>
  </si>
  <si>
    <t>路晨</t>
  </si>
  <si>
    <t>76.00</t>
  </si>
  <si>
    <t>王娟娟</t>
  </si>
  <si>
    <t>丁军</t>
  </si>
  <si>
    <t>急诊医学科医师</t>
  </si>
  <si>
    <t>太耀慧</t>
  </si>
  <si>
    <t>69.00</t>
  </si>
  <si>
    <t>王耀东</t>
  </si>
  <si>
    <t>马冬</t>
  </si>
  <si>
    <t>甄珈腾</t>
  </si>
  <si>
    <t>57.00</t>
  </si>
  <si>
    <t>刘波</t>
  </si>
  <si>
    <t>72.00</t>
  </si>
  <si>
    <t>刘永花</t>
  </si>
  <si>
    <t>肾脏内科医师</t>
  </si>
  <si>
    <t>81.00</t>
  </si>
  <si>
    <t>杨晶</t>
  </si>
  <si>
    <t>杨露</t>
  </si>
  <si>
    <t>80.00</t>
  </si>
  <si>
    <t>王莲莲</t>
  </si>
  <si>
    <t>江彤</t>
  </si>
  <si>
    <t>宁夏康复医学中心医师</t>
  </si>
  <si>
    <t>方楠</t>
  </si>
  <si>
    <t>李晓钰</t>
  </si>
  <si>
    <t>88.00</t>
  </si>
  <si>
    <t>包喜</t>
  </si>
  <si>
    <t>高压氧科医师</t>
  </si>
  <si>
    <t>87.00</t>
  </si>
  <si>
    <t>郑娟</t>
  </si>
  <si>
    <t>王佩</t>
  </si>
  <si>
    <t>84.00</t>
  </si>
  <si>
    <t>杨爱娟</t>
  </si>
  <si>
    <t>药学部临床药师</t>
  </si>
  <si>
    <t>64.00</t>
  </si>
  <si>
    <t>马兴玲</t>
  </si>
  <si>
    <t>67.00</t>
  </si>
  <si>
    <t>徐克</t>
  </si>
  <si>
    <t>狄良娇</t>
  </si>
  <si>
    <t>曹佳慧</t>
  </si>
  <si>
    <t>临床医学检验诊断中心技师</t>
  </si>
  <si>
    <t>59.00</t>
  </si>
  <si>
    <t>王舒</t>
  </si>
  <si>
    <t>45.00</t>
  </si>
  <si>
    <t>王昊</t>
  </si>
  <si>
    <t>病理科技师</t>
  </si>
  <si>
    <t>收到</t>
  </si>
  <si>
    <t>急诊科医师</t>
  </si>
  <si>
    <t>，收到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</si>
</sst>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2"/>
      <name val="黑体"/>
      <family val="3"/>
    </font>
    <font>
      <sz val="16"/>
      <name val="方正小标宋简体"/>
      <family val="0"/>
    </font>
    <font>
      <b/>
      <sz val="12"/>
      <name val="宋体"/>
      <family val="0"/>
    </font>
    <font>
      <b/>
      <sz val="10"/>
      <color indexed="8"/>
      <name val="仿宋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3&#24180;&#25307;&#32856;\3.&#22791;&#26696;&#21046;-&#31532;&#20108;&#25209;\&#38754;&#35797;\&#38754;&#35797;&#26102;&#34920;&#26684;-8.3\&#38754;&#35797;&#25104;&#32489;&#27719;&#24635;&#31614;&#23383;&#30331;&#35760;&#34920;&#65288;&#24635;&#25104;&#32489;2&#20221;&#20986;&#26469;&#31614;&#23383;&#65289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</sheetNames>
    <sheetDataSet>
      <sheetData sheetId="0">
        <row r="3">
          <cell r="B3" t="str">
            <v>姓名</v>
          </cell>
          <cell r="C3" t="str">
            <v>报考专业</v>
          </cell>
          <cell r="D3" t="str">
            <v>面试成绩</v>
          </cell>
        </row>
        <row r="4">
          <cell r="B4" t="str">
            <v>马伟忠</v>
          </cell>
          <cell r="C4" t="str">
            <v>胸科中心（胸外科）医师</v>
          </cell>
          <cell r="D4">
            <v>90.2</v>
          </cell>
        </row>
        <row r="5">
          <cell r="B5" t="str">
            <v>杨佳</v>
          </cell>
          <cell r="C5" t="str">
            <v>胸科中心（胸外科）医师</v>
          </cell>
          <cell r="D5">
            <v>85.2</v>
          </cell>
        </row>
        <row r="6">
          <cell r="B6" t="str">
            <v>甄珈腾</v>
          </cell>
          <cell r="C6" t="str">
            <v>急诊医学科医师</v>
          </cell>
          <cell r="D6">
            <v>67.8</v>
          </cell>
        </row>
        <row r="7">
          <cell r="B7" t="str">
            <v>王耀东</v>
          </cell>
          <cell r="C7" t="str">
            <v>急诊医学科医师</v>
          </cell>
          <cell r="D7">
            <v>67.6</v>
          </cell>
        </row>
        <row r="8">
          <cell r="B8" t="str">
            <v>马冬</v>
          </cell>
          <cell r="C8" t="str">
            <v>急诊医学科医师</v>
          </cell>
          <cell r="D8">
            <v>67.8</v>
          </cell>
        </row>
        <row r="9">
          <cell r="B9" t="str">
            <v>丁军</v>
          </cell>
          <cell r="C9" t="str">
            <v>急诊医学科医师</v>
          </cell>
          <cell r="D9">
            <v>77</v>
          </cell>
        </row>
        <row r="10">
          <cell r="B10" t="str">
            <v>太耀慧</v>
          </cell>
          <cell r="C10" t="str">
            <v>急诊医学科医师</v>
          </cell>
          <cell r="D10">
            <v>75.2</v>
          </cell>
        </row>
        <row r="11">
          <cell r="B11" t="str">
            <v>鱼洋</v>
          </cell>
          <cell r="C11" t="str">
            <v>神经中心（神经外科）医师</v>
          </cell>
          <cell r="D11">
            <v>85.4</v>
          </cell>
        </row>
        <row r="12">
          <cell r="B12" t="str">
            <v>黄颖</v>
          </cell>
          <cell r="C12" t="str">
            <v>妇产科医师</v>
          </cell>
          <cell r="D12">
            <v>86.6</v>
          </cell>
        </row>
        <row r="13">
          <cell r="B13" t="str">
            <v>路晨</v>
          </cell>
          <cell r="C13" t="str">
            <v>妇产科医师</v>
          </cell>
          <cell r="D13">
            <v>85</v>
          </cell>
        </row>
        <row r="14">
          <cell r="B14" t="str">
            <v>曹佳慧</v>
          </cell>
          <cell r="C14" t="str">
            <v>临床医学检验诊断中心技师</v>
          </cell>
          <cell r="D14">
            <v>73.2</v>
          </cell>
        </row>
        <row r="15">
          <cell r="B15" t="str">
            <v>王舒</v>
          </cell>
          <cell r="C15" t="str">
            <v>临床医学检验诊断中心技师</v>
          </cell>
          <cell r="D15">
            <v>69.4</v>
          </cell>
        </row>
        <row r="16">
          <cell r="B16" t="str">
            <v>徐克</v>
          </cell>
          <cell r="C16" t="str">
            <v>药学部临床药师</v>
          </cell>
          <cell r="D16">
            <v>73.8</v>
          </cell>
        </row>
        <row r="17">
          <cell r="B17" t="str">
            <v>马兴玲</v>
          </cell>
          <cell r="C17" t="str">
            <v>药学部临床药师</v>
          </cell>
          <cell r="D17">
            <v>79</v>
          </cell>
        </row>
        <row r="18">
          <cell r="B18" t="str">
            <v>狄良娇</v>
          </cell>
          <cell r="C18" t="str">
            <v>药学部临床药师</v>
          </cell>
          <cell r="D18">
            <v>73.6</v>
          </cell>
        </row>
        <row r="19">
          <cell r="B19" t="str">
            <v>杨爱娟</v>
          </cell>
          <cell r="C19" t="str">
            <v>药学部临床药师</v>
          </cell>
          <cell r="D19">
            <v>82</v>
          </cell>
        </row>
        <row r="20">
          <cell r="B20" t="str">
            <v>刘永花</v>
          </cell>
          <cell r="C20" t="str">
            <v>肾脏内科医师</v>
          </cell>
          <cell r="D20">
            <v>90</v>
          </cell>
        </row>
        <row r="21">
          <cell r="B21" t="str">
            <v>杨晶</v>
          </cell>
          <cell r="C21" t="str">
            <v>肾脏内科医师</v>
          </cell>
          <cell r="D21">
            <v>86.6</v>
          </cell>
        </row>
        <row r="22">
          <cell r="B22" t="str">
            <v>杨露</v>
          </cell>
          <cell r="C22" t="str">
            <v>肾脏内科医师</v>
          </cell>
          <cell r="D22">
            <v>82</v>
          </cell>
        </row>
        <row r="23">
          <cell r="B23" t="str">
            <v>王昊</v>
          </cell>
          <cell r="C23" t="str">
            <v>病理科技师</v>
          </cell>
          <cell r="D23">
            <v>72.2</v>
          </cell>
        </row>
        <row r="24">
          <cell r="B24" t="str">
            <v>方楠</v>
          </cell>
          <cell r="C24" t="str">
            <v>宁夏康复医学中心医师</v>
          </cell>
          <cell r="D24">
            <v>87.6</v>
          </cell>
        </row>
        <row r="25">
          <cell r="B25" t="str">
            <v>李晓钰</v>
          </cell>
          <cell r="C25" t="str">
            <v>宁夏康复医学中心医师</v>
          </cell>
          <cell r="D25">
            <v>82.6</v>
          </cell>
        </row>
        <row r="26">
          <cell r="B26" t="str">
            <v>江彤</v>
          </cell>
          <cell r="C26" t="str">
            <v>宁夏康复医学中心医师</v>
          </cell>
          <cell r="D26">
            <v>89.2</v>
          </cell>
        </row>
        <row r="27">
          <cell r="B27" t="str">
            <v>包喜</v>
          </cell>
          <cell r="C27" t="str">
            <v>高压氧科医师</v>
          </cell>
          <cell r="D27">
            <v>79.4</v>
          </cell>
        </row>
        <row r="28">
          <cell r="B28" t="str">
            <v>王佩</v>
          </cell>
          <cell r="C28" t="str">
            <v>高压氧科医师</v>
          </cell>
          <cell r="D28">
            <v>75.8</v>
          </cell>
        </row>
        <row r="29">
          <cell r="B29" t="str">
            <v>郑娟</v>
          </cell>
          <cell r="C29" t="str">
            <v>高压氧科医师</v>
          </cell>
          <cell r="D29">
            <v>78</v>
          </cell>
        </row>
        <row r="30">
          <cell r="B30" t="str">
            <v>段艳利</v>
          </cell>
          <cell r="C30" t="str">
            <v>重症医学科医师</v>
          </cell>
          <cell r="D30">
            <v>77.8</v>
          </cell>
        </row>
        <row r="31">
          <cell r="B31" t="str">
            <v>田文竹</v>
          </cell>
          <cell r="C31" t="str">
            <v>重症医学科医师</v>
          </cell>
          <cell r="D31">
            <v>79.2</v>
          </cell>
        </row>
        <row r="32">
          <cell r="B32" t="str">
            <v>买海玲</v>
          </cell>
          <cell r="C32" t="str">
            <v>重症医学科医师</v>
          </cell>
          <cell r="D32">
            <v>88.8</v>
          </cell>
        </row>
        <row r="33">
          <cell r="B33" t="str">
            <v>高婷</v>
          </cell>
          <cell r="C33" t="str">
            <v>重症医学科医师</v>
          </cell>
          <cell r="D33">
            <v>77.2</v>
          </cell>
        </row>
        <row r="34">
          <cell r="B34" t="str">
            <v>田瑞</v>
          </cell>
          <cell r="C34" t="str">
            <v>重症医学科医师</v>
          </cell>
          <cell r="D34">
            <v>77</v>
          </cell>
        </row>
        <row r="35">
          <cell r="B35" t="str">
            <v>高小燕</v>
          </cell>
          <cell r="C35" t="str">
            <v>重症医学科医师</v>
          </cell>
          <cell r="D35">
            <v>84.8</v>
          </cell>
        </row>
        <row r="36">
          <cell r="B36" t="str">
            <v>安栩生</v>
          </cell>
          <cell r="C36" t="str">
            <v>胸科中心（胸外科）医师</v>
          </cell>
          <cell r="D36" t="str">
            <v>放弃</v>
          </cell>
        </row>
        <row r="37">
          <cell r="B37" t="str">
            <v>王娟娟</v>
          </cell>
          <cell r="C37" t="str">
            <v>妇产科医师</v>
          </cell>
          <cell r="D37" t="str">
            <v>放弃</v>
          </cell>
        </row>
        <row r="38">
          <cell r="B38" t="str">
            <v>刘波</v>
          </cell>
          <cell r="C38" t="str">
            <v>急诊医学科医师</v>
          </cell>
          <cell r="D38" t="str">
            <v>放弃</v>
          </cell>
        </row>
        <row r="39">
          <cell r="B39" t="str">
            <v>王莲莲</v>
          </cell>
          <cell r="C39" t="str">
            <v>肾脏内科医师</v>
          </cell>
          <cell r="D39" t="str">
            <v>放弃</v>
          </cell>
        </row>
        <row r="40">
          <cell r="C40" t="str">
            <v>监督员</v>
          </cell>
          <cell r="D40" t="str">
            <v>主考官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L16" sqref="L16"/>
    </sheetView>
  </sheetViews>
  <sheetFormatPr defaultColWidth="9.00390625" defaultRowHeight="24" customHeight="1"/>
  <cols>
    <col min="1" max="1" width="5.75390625" style="5" customWidth="1"/>
    <col min="2" max="2" width="8.50390625" style="5" customWidth="1"/>
    <col min="3" max="3" width="26.25390625" style="5" customWidth="1"/>
    <col min="4" max="4" width="9.00390625" style="5" customWidth="1"/>
    <col min="5" max="5" width="9.00390625" style="6" customWidth="1"/>
    <col min="6" max="6" width="11.375" style="6" customWidth="1"/>
    <col min="7" max="10" width="9.00390625" style="6" customWidth="1"/>
    <col min="11" max="16384" width="9.00390625" style="5" customWidth="1"/>
  </cols>
  <sheetData>
    <row r="1" spans="1:10" s="2" customFormat="1" ht="24" customHeight="1">
      <c r="A1" s="7" t="s">
        <v>0</v>
      </c>
      <c r="E1" s="8"/>
      <c r="F1" s="8"/>
      <c r="G1" s="8"/>
      <c r="H1" s="8"/>
      <c r="I1" s="8"/>
      <c r="J1" s="23"/>
    </row>
    <row r="2" spans="1:10" s="3" customFormat="1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4" customFormat="1" ht="24" customHeight="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4" t="s">
        <v>6</v>
      </c>
      <c r="G3" s="13"/>
      <c r="H3" s="15" t="s">
        <v>7</v>
      </c>
      <c r="I3" s="15" t="s">
        <v>8</v>
      </c>
      <c r="J3" s="15" t="s">
        <v>9</v>
      </c>
    </row>
    <row r="4" spans="1:10" s="4" customFormat="1" ht="24" customHeight="1">
      <c r="A4" s="16"/>
      <c r="B4" s="16"/>
      <c r="C4" s="16"/>
      <c r="D4" s="17" t="s">
        <v>10</v>
      </c>
      <c r="E4" s="18" t="s">
        <v>11</v>
      </c>
      <c r="F4" s="18" t="s">
        <v>12</v>
      </c>
      <c r="G4" s="18" t="s">
        <v>13</v>
      </c>
      <c r="H4" s="19"/>
      <c r="I4" s="24"/>
      <c r="J4" s="24"/>
    </row>
    <row r="5" spans="1:10" ht="24" customHeight="1">
      <c r="A5" s="20">
        <v>1</v>
      </c>
      <c r="B5" s="1" t="s">
        <v>14</v>
      </c>
      <c r="C5" s="1" t="s">
        <v>15</v>
      </c>
      <c r="D5" s="1" t="s">
        <v>16</v>
      </c>
      <c r="E5" s="21">
        <f aca="true" t="shared" si="0" ref="E5:E17">D5*0.4</f>
        <v>33.2</v>
      </c>
      <c r="F5" s="21">
        <f>VLOOKUP(B5,'[1]汇总表'!$B:$D,3,0)</f>
        <v>85.4</v>
      </c>
      <c r="G5" s="21">
        <f>F5*0.6</f>
        <v>51.24</v>
      </c>
      <c r="H5" s="21">
        <f aca="true" t="shared" si="1" ref="H5:H17">E5+G5</f>
        <v>84.44</v>
      </c>
      <c r="I5" s="21" t="s">
        <v>17</v>
      </c>
      <c r="J5" s="25"/>
    </row>
    <row r="6" spans="1:10" ht="24" customHeight="1">
      <c r="A6" s="20">
        <v>2</v>
      </c>
      <c r="B6" s="1" t="s">
        <v>18</v>
      </c>
      <c r="C6" s="1" t="s">
        <v>19</v>
      </c>
      <c r="D6" s="1" t="s">
        <v>20</v>
      </c>
      <c r="E6" s="21">
        <f t="shared" si="0"/>
        <v>28.400000000000002</v>
      </c>
      <c r="F6" s="21">
        <f>VLOOKUP(B6,'[1]汇总表'!$B:$D,3,0)</f>
        <v>90.2</v>
      </c>
      <c r="G6" s="21">
        <f>F6*0.6</f>
        <v>54.12</v>
      </c>
      <c r="H6" s="21">
        <f t="shared" si="1"/>
        <v>82.52</v>
      </c>
      <c r="I6" s="21" t="s">
        <v>17</v>
      </c>
      <c r="J6" s="25"/>
    </row>
    <row r="7" spans="1:10" ht="24" customHeight="1">
      <c r="A7" s="20">
        <v>3</v>
      </c>
      <c r="B7" s="1" t="s">
        <v>21</v>
      </c>
      <c r="C7" s="1" t="s">
        <v>19</v>
      </c>
      <c r="D7" s="1" t="s">
        <v>22</v>
      </c>
      <c r="E7" s="21">
        <f t="shared" si="0"/>
        <v>29.200000000000003</v>
      </c>
      <c r="F7" s="21">
        <f>VLOOKUP(B7,'[1]汇总表'!$B:$D,3,0)</f>
        <v>85.2</v>
      </c>
      <c r="G7" s="21">
        <f>F7*0.6</f>
        <v>51.12</v>
      </c>
      <c r="H7" s="21">
        <f t="shared" si="1"/>
        <v>80.32</v>
      </c>
      <c r="I7" s="21" t="s">
        <v>23</v>
      </c>
      <c r="J7" s="25"/>
    </row>
    <row r="8" spans="1:10" ht="24" customHeight="1">
      <c r="A8" s="20">
        <v>4</v>
      </c>
      <c r="B8" s="1" t="s">
        <v>24</v>
      </c>
      <c r="C8" s="1" t="s">
        <v>19</v>
      </c>
      <c r="D8" s="1" t="s">
        <v>25</v>
      </c>
      <c r="E8" s="21">
        <f t="shared" si="0"/>
        <v>31.6</v>
      </c>
      <c r="F8" s="22" t="s">
        <v>26</v>
      </c>
      <c r="G8" s="21">
        <v>0</v>
      </c>
      <c r="H8" s="21">
        <f t="shared" si="1"/>
        <v>31.6</v>
      </c>
      <c r="I8" s="21" t="s">
        <v>23</v>
      </c>
      <c r="J8" s="25"/>
    </row>
    <row r="9" spans="1:10" ht="24" customHeight="1">
      <c r="A9" s="20">
        <v>5</v>
      </c>
      <c r="B9" s="1" t="s">
        <v>27</v>
      </c>
      <c r="C9" s="1" t="s">
        <v>28</v>
      </c>
      <c r="D9" s="1" t="s">
        <v>29</v>
      </c>
      <c r="E9" s="21">
        <f t="shared" si="0"/>
        <v>38</v>
      </c>
      <c r="F9" s="21">
        <f>VLOOKUP(B9,'[1]汇总表'!$B:$D,3,0)</f>
        <v>79.2</v>
      </c>
      <c r="G9" s="21">
        <f aca="true" t="shared" si="2" ref="G9:G16">F9*0.6</f>
        <v>47.52</v>
      </c>
      <c r="H9" s="21">
        <f t="shared" si="1"/>
        <v>85.52000000000001</v>
      </c>
      <c r="I9" s="21" t="s">
        <v>17</v>
      </c>
      <c r="J9" s="25"/>
    </row>
    <row r="10" spans="1:10" ht="24" customHeight="1">
      <c r="A10" s="20">
        <v>6</v>
      </c>
      <c r="B10" s="1" t="s">
        <v>30</v>
      </c>
      <c r="C10" s="1" t="s">
        <v>28</v>
      </c>
      <c r="D10" s="1" t="s">
        <v>31</v>
      </c>
      <c r="E10" s="21">
        <f t="shared" si="0"/>
        <v>23.200000000000003</v>
      </c>
      <c r="F10" s="21">
        <f>VLOOKUP(B10,'[1]汇总表'!$B:$D,3,0)</f>
        <v>88.8</v>
      </c>
      <c r="G10" s="21">
        <f t="shared" si="2"/>
        <v>53.279999999999994</v>
      </c>
      <c r="H10" s="21">
        <f t="shared" si="1"/>
        <v>76.47999999999999</v>
      </c>
      <c r="I10" s="21" t="s">
        <v>17</v>
      </c>
      <c r="J10" s="25"/>
    </row>
    <row r="11" spans="1:10" ht="24" customHeight="1">
      <c r="A11" s="20">
        <v>7</v>
      </c>
      <c r="B11" s="1" t="s">
        <v>32</v>
      </c>
      <c r="C11" s="1" t="s">
        <v>28</v>
      </c>
      <c r="D11" s="1" t="s">
        <v>33</v>
      </c>
      <c r="E11" s="21">
        <f t="shared" si="0"/>
        <v>24.8</v>
      </c>
      <c r="F11" s="21">
        <f>VLOOKUP(B11,'[1]汇总表'!$B:$D,3,0)</f>
        <v>84.8</v>
      </c>
      <c r="G11" s="21">
        <f t="shared" si="2"/>
        <v>50.879999999999995</v>
      </c>
      <c r="H11" s="21">
        <f t="shared" si="1"/>
        <v>75.67999999999999</v>
      </c>
      <c r="I11" s="21" t="s">
        <v>23</v>
      </c>
      <c r="J11" s="25"/>
    </row>
    <row r="12" spans="1:10" ht="24" customHeight="1">
      <c r="A12" s="20">
        <v>8</v>
      </c>
      <c r="B12" s="1" t="s">
        <v>34</v>
      </c>
      <c r="C12" s="1" t="s">
        <v>28</v>
      </c>
      <c r="D12" s="1" t="s">
        <v>33</v>
      </c>
      <c r="E12" s="21">
        <f t="shared" si="0"/>
        <v>24.8</v>
      </c>
      <c r="F12" s="21">
        <f>VLOOKUP(B12,'[1]汇总表'!$B:$D,3,0)</f>
        <v>77.2</v>
      </c>
      <c r="G12" s="21">
        <f t="shared" si="2"/>
        <v>46.32</v>
      </c>
      <c r="H12" s="21">
        <f t="shared" si="1"/>
        <v>71.12</v>
      </c>
      <c r="I12" s="21" t="s">
        <v>23</v>
      </c>
      <c r="J12" s="25"/>
    </row>
    <row r="13" spans="1:10" ht="24" customHeight="1">
      <c r="A13" s="20">
        <v>9</v>
      </c>
      <c r="B13" s="1" t="s">
        <v>35</v>
      </c>
      <c r="C13" s="1" t="s">
        <v>28</v>
      </c>
      <c r="D13" s="1" t="s">
        <v>36</v>
      </c>
      <c r="E13" s="21">
        <f t="shared" si="0"/>
        <v>24</v>
      </c>
      <c r="F13" s="21">
        <f>VLOOKUP(B13,'[1]汇总表'!$B:$D,3,0)</f>
        <v>77.8</v>
      </c>
      <c r="G13" s="21">
        <f t="shared" si="2"/>
        <v>46.68</v>
      </c>
      <c r="H13" s="21">
        <f t="shared" si="1"/>
        <v>70.68</v>
      </c>
      <c r="I13" s="21" t="s">
        <v>23</v>
      </c>
      <c r="J13" s="25"/>
    </row>
    <row r="14" spans="1:10" ht="24" customHeight="1">
      <c r="A14" s="20">
        <v>10</v>
      </c>
      <c r="B14" s="1" t="s">
        <v>37</v>
      </c>
      <c r="C14" s="1" t="s">
        <v>28</v>
      </c>
      <c r="D14" s="1" t="s">
        <v>36</v>
      </c>
      <c r="E14" s="21">
        <f t="shared" si="0"/>
        <v>24</v>
      </c>
      <c r="F14" s="21">
        <f>VLOOKUP(B14,'[1]汇总表'!$B:$D,3,0)</f>
        <v>77</v>
      </c>
      <c r="G14" s="21">
        <f t="shared" si="2"/>
        <v>46.199999999999996</v>
      </c>
      <c r="H14" s="21">
        <f t="shared" si="1"/>
        <v>70.19999999999999</v>
      </c>
      <c r="I14" s="21" t="s">
        <v>23</v>
      </c>
      <c r="J14" s="25"/>
    </row>
    <row r="15" spans="1:10" ht="24" customHeight="1">
      <c r="A15" s="20">
        <v>11</v>
      </c>
      <c r="B15" s="1" t="s">
        <v>38</v>
      </c>
      <c r="C15" s="1" t="s">
        <v>39</v>
      </c>
      <c r="D15" s="1" t="s">
        <v>40</v>
      </c>
      <c r="E15" s="21">
        <f t="shared" si="0"/>
        <v>29.6</v>
      </c>
      <c r="F15" s="21">
        <f>VLOOKUP(B15,'[1]汇总表'!$B:$D,3,0)</f>
        <v>86.6</v>
      </c>
      <c r="G15" s="21">
        <f t="shared" si="2"/>
        <v>51.959999999999994</v>
      </c>
      <c r="H15" s="21">
        <f t="shared" si="1"/>
        <v>81.56</v>
      </c>
      <c r="I15" s="21" t="s">
        <v>23</v>
      </c>
      <c r="J15" s="25" t="s">
        <v>41</v>
      </c>
    </row>
    <row r="16" spans="1:10" ht="24" customHeight="1">
      <c r="A16" s="20">
        <v>12</v>
      </c>
      <c r="B16" s="1" t="s">
        <v>42</v>
      </c>
      <c r="C16" s="1" t="s">
        <v>39</v>
      </c>
      <c r="D16" s="1" t="s">
        <v>43</v>
      </c>
      <c r="E16" s="21">
        <f t="shared" si="0"/>
        <v>30.400000000000002</v>
      </c>
      <c r="F16" s="21">
        <f>VLOOKUP(B16,'[1]汇总表'!$B:$D,3,0)</f>
        <v>85</v>
      </c>
      <c r="G16" s="21">
        <f t="shared" si="2"/>
        <v>51</v>
      </c>
      <c r="H16" s="21">
        <f t="shared" si="1"/>
        <v>81.4</v>
      </c>
      <c r="I16" s="25" t="s">
        <v>17</v>
      </c>
      <c r="J16" s="25"/>
    </row>
    <row r="17" spans="1:10" ht="24" customHeight="1">
      <c r="A17" s="20">
        <v>13</v>
      </c>
      <c r="B17" s="1" t="s">
        <v>44</v>
      </c>
      <c r="C17" s="1" t="s">
        <v>39</v>
      </c>
      <c r="D17" s="1" t="s">
        <v>40</v>
      </c>
      <c r="E17" s="21">
        <f t="shared" si="0"/>
        <v>29.6</v>
      </c>
      <c r="F17" s="22" t="s">
        <v>26</v>
      </c>
      <c r="G17" s="21">
        <v>0</v>
      </c>
      <c r="H17" s="21">
        <f t="shared" si="1"/>
        <v>29.6</v>
      </c>
      <c r="I17" s="21" t="s">
        <v>23</v>
      </c>
      <c r="J17" s="25"/>
    </row>
    <row r="18" spans="1:10" ht="24" customHeight="1">
      <c r="A18" s="20">
        <v>14</v>
      </c>
      <c r="B18" s="1" t="s">
        <v>45</v>
      </c>
      <c r="C18" s="1" t="s">
        <v>46</v>
      </c>
      <c r="D18" s="1" t="s">
        <v>20</v>
      </c>
      <c r="E18" s="21">
        <f aca="true" t="shared" si="3" ref="E18:E40">D18*0.4</f>
        <v>28.400000000000002</v>
      </c>
      <c r="F18" s="21">
        <f>VLOOKUP(B18,'[1]汇总表'!$B:$D,3,0)</f>
        <v>77</v>
      </c>
      <c r="G18" s="21">
        <f>F18*0.6</f>
        <v>46.199999999999996</v>
      </c>
      <c r="H18" s="21">
        <f aca="true" t="shared" si="4" ref="H18:H40">E18+G18</f>
        <v>74.6</v>
      </c>
      <c r="I18" s="21" t="s">
        <v>17</v>
      </c>
      <c r="J18" s="25"/>
    </row>
    <row r="19" spans="1:10" ht="24" customHeight="1">
      <c r="A19" s="20">
        <v>15</v>
      </c>
      <c r="B19" s="1" t="s">
        <v>47</v>
      </c>
      <c r="C19" s="1" t="s">
        <v>46</v>
      </c>
      <c r="D19" s="1" t="s">
        <v>48</v>
      </c>
      <c r="E19" s="21">
        <f t="shared" si="3"/>
        <v>27.6</v>
      </c>
      <c r="F19" s="21">
        <f>VLOOKUP(B19,'[1]汇总表'!$B:$D,3,0)</f>
        <v>75.2</v>
      </c>
      <c r="G19" s="21">
        <f>F19*0.6</f>
        <v>45.12</v>
      </c>
      <c r="H19" s="21">
        <f t="shared" si="4"/>
        <v>72.72</v>
      </c>
      <c r="I19" s="21" t="s">
        <v>17</v>
      </c>
      <c r="J19" s="25"/>
    </row>
    <row r="20" spans="1:10" ht="24" customHeight="1">
      <c r="A20" s="20">
        <v>16</v>
      </c>
      <c r="B20" s="1" t="s">
        <v>49</v>
      </c>
      <c r="C20" s="1" t="s">
        <v>46</v>
      </c>
      <c r="D20" s="1" t="s">
        <v>40</v>
      </c>
      <c r="E20" s="21">
        <f t="shared" si="3"/>
        <v>29.6</v>
      </c>
      <c r="F20" s="21">
        <f>VLOOKUP(B20,'[1]汇总表'!$B:$D,3,0)</f>
        <v>67.6</v>
      </c>
      <c r="G20" s="21">
        <f>F20*0.6</f>
        <v>40.559999999999995</v>
      </c>
      <c r="H20" s="21">
        <f t="shared" si="4"/>
        <v>70.16</v>
      </c>
      <c r="I20" s="21" t="s">
        <v>17</v>
      </c>
      <c r="J20" s="25"/>
    </row>
    <row r="21" spans="1:10" ht="24" customHeight="1">
      <c r="A21" s="20">
        <v>17</v>
      </c>
      <c r="B21" s="1" t="s">
        <v>50</v>
      </c>
      <c r="C21" s="1" t="s">
        <v>46</v>
      </c>
      <c r="D21" s="1" t="s">
        <v>48</v>
      </c>
      <c r="E21" s="21">
        <f t="shared" si="3"/>
        <v>27.6</v>
      </c>
      <c r="F21" s="21">
        <f>VLOOKUP(B21,'[1]汇总表'!$B:$D,3,0)</f>
        <v>67.8</v>
      </c>
      <c r="G21" s="21">
        <f>F21*0.6</f>
        <v>40.68</v>
      </c>
      <c r="H21" s="21">
        <f t="shared" si="4"/>
        <v>68.28</v>
      </c>
      <c r="I21" s="21" t="s">
        <v>17</v>
      </c>
      <c r="J21" s="25"/>
    </row>
    <row r="22" spans="1:10" ht="24" customHeight="1">
      <c r="A22" s="20">
        <v>18</v>
      </c>
      <c r="B22" s="1" t="s">
        <v>51</v>
      </c>
      <c r="C22" s="1" t="s">
        <v>46</v>
      </c>
      <c r="D22" s="1" t="s">
        <v>52</v>
      </c>
      <c r="E22" s="21">
        <f t="shared" si="3"/>
        <v>22.8</v>
      </c>
      <c r="F22" s="21">
        <f>VLOOKUP(B22,'[1]汇总表'!$B:$D,3,0)</f>
        <v>67.8</v>
      </c>
      <c r="G22" s="21">
        <f>F22*0.6</f>
        <v>40.68</v>
      </c>
      <c r="H22" s="21">
        <f t="shared" si="4"/>
        <v>63.480000000000004</v>
      </c>
      <c r="I22" s="21" t="s">
        <v>23</v>
      </c>
      <c r="J22" s="25"/>
    </row>
    <row r="23" spans="1:10" ht="24" customHeight="1">
      <c r="A23" s="20">
        <v>19</v>
      </c>
      <c r="B23" s="1" t="s">
        <v>53</v>
      </c>
      <c r="C23" s="1" t="s">
        <v>46</v>
      </c>
      <c r="D23" s="1" t="s">
        <v>54</v>
      </c>
      <c r="E23" s="21">
        <f t="shared" si="3"/>
        <v>28.8</v>
      </c>
      <c r="F23" s="22" t="s">
        <v>26</v>
      </c>
      <c r="G23" s="21">
        <v>0</v>
      </c>
      <c r="H23" s="21">
        <f t="shared" si="4"/>
        <v>28.8</v>
      </c>
      <c r="I23" s="21" t="s">
        <v>23</v>
      </c>
      <c r="J23" s="25"/>
    </row>
    <row r="24" spans="1:10" ht="24" customHeight="1">
      <c r="A24" s="20">
        <v>20</v>
      </c>
      <c r="B24" s="1" t="s">
        <v>55</v>
      </c>
      <c r="C24" s="1" t="s">
        <v>56</v>
      </c>
      <c r="D24" s="1" t="s">
        <v>57</v>
      </c>
      <c r="E24" s="21">
        <f t="shared" si="3"/>
        <v>32.4</v>
      </c>
      <c r="F24" s="21">
        <f>VLOOKUP(B24,'[1]汇总表'!$B:$D,3,0)</f>
        <v>90</v>
      </c>
      <c r="G24" s="21">
        <f>F24*0.6</f>
        <v>54</v>
      </c>
      <c r="H24" s="21">
        <f t="shared" si="4"/>
        <v>86.4</v>
      </c>
      <c r="I24" s="21" t="s">
        <v>17</v>
      </c>
      <c r="J24" s="25"/>
    </row>
    <row r="25" spans="1:10" ht="24" customHeight="1">
      <c r="A25" s="20">
        <v>21</v>
      </c>
      <c r="B25" s="1" t="s">
        <v>58</v>
      </c>
      <c r="C25" s="1" t="s">
        <v>56</v>
      </c>
      <c r="D25" s="1" t="s">
        <v>43</v>
      </c>
      <c r="E25" s="21">
        <f t="shared" si="3"/>
        <v>30.400000000000002</v>
      </c>
      <c r="F25" s="21">
        <f>VLOOKUP(B25,'[1]汇总表'!$B:$D,3,0)</f>
        <v>86.6</v>
      </c>
      <c r="G25" s="21">
        <f>F25*0.6</f>
        <v>51.959999999999994</v>
      </c>
      <c r="H25" s="21">
        <f t="shared" si="4"/>
        <v>82.36</v>
      </c>
      <c r="I25" s="21" t="s">
        <v>23</v>
      </c>
      <c r="J25" s="25"/>
    </row>
    <row r="26" spans="1:10" ht="24" customHeight="1">
      <c r="A26" s="20">
        <v>22</v>
      </c>
      <c r="B26" s="1" t="s">
        <v>59</v>
      </c>
      <c r="C26" s="1" t="s">
        <v>56</v>
      </c>
      <c r="D26" s="1" t="s">
        <v>60</v>
      </c>
      <c r="E26" s="21">
        <f t="shared" si="3"/>
        <v>32</v>
      </c>
      <c r="F26" s="21">
        <f>VLOOKUP(B26,'[1]汇总表'!$B:$D,3,0)</f>
        <v>82</v>
      </c>
      <c r="G26" s="21">
        <f>F26*0.6</f>
        <v>49.199999999999996</v>
      </c>
      <c r="H26" s="21">
        <f t="shared" si="4"/>
        <v>81.19999999999999</v>
      </c>
      <c r="I26" s="21" t="s">
        <v>23</v>
      </c>
      <c r="J26" s="25"/>
    </row>
    <row r="27" spans="1:10" ht="24" customHeight="1">
      <c r="A27" s="20">
        <v>23</v>
      </c>
      <c r="B27" s="1" t="s">
        <v>61</v>
      </c>
      <c r="C27" s="1" t="s">
        <v>56</v>
      </c>
      <c r="D27" s="1" t="s">
        <v>43</v>
      </c>
      <c r="E27" s="21">
        <f t="shared" si="3"/>
        <v>30.400000000000002</v>
      </c>
      <c r="F27" s="22" t="s">
        <v>26</v>
      </c>
      <c r="G27" s="21">
        <v>0</v>
      </c>
      <c r="H27" s="21">
        <f t="shared" si="4"/>
        <v>30.400000000000002</v>
      </c>
      <c r="I27" s="21" t="s">
        <v>23</v>
      </c>
      <c r="J27" s="25"/>
    </row>
    <row r="28" spans="1:10" ht="24" customHeight="1">
      <c r="A28" s="20">
        <v>24</v>
      </c>
      <c r="B28" s="1" t="s">
        <v>62</v>
      </c>
      <c r="C28" s="1" t="s">
        <v>63</v>
      </c>
      <c r="D28" s="1" t="s">
        <v>16</v>
      </c>
      <c r="E28" s="21">
        <f t="shared" si="3"/>
        <v>33.2</v>
      </c>
      <c r="F28" s="21">
        <f>VLOOKUP(B28,'[1]汇总表'!$B:$D,3,0)</f>
        <v>89.2</v>
      </c>
      <c r="G28" s="21">
        <f aca="true" t="shared" si="5" ref="G28:G40">F28*0.6</f>
        <v>53.52</v>
      </c>
      <c r="H28" s="21">
        <f t="shared" si="4"/>
        <v>86.72</v>
      </c>
      <c r="I28" s="21" t="s">
        <v>17</v>
      </c>
      <c r="J28" s="25"/>
    </row>
    <row r="29" spans="1:10" ht="24" customHeight="1">
      <c r="A29" s="20">
        <v>25</v>
      </c>
      <c r="B29" s="1" t="s">
        <v>64</v>
      </c>
      <c r="C29" s="1" t="s">
        <v>63</v>
      </c>
      <c r="D29" s="1" t="s">
        <v>57</v>
      </c>
      <c r="E29" s="21">
        <f t="shared" si="3"/>
        <v>32.4</v>
      </c>
      <c r="F29" s="21">
        <f>VLOOKUP(B29,'[1]汇总表'!$B:$D,3,0)</f>
        <v>87.6</v>
      </c>
      <c r="G29" s="21">
        <f t="shared" si="5"/>
        <v>52.559999999999995</v>
      </c>
      <c r="H29" s="21">
        <f t="shared" si="4"/>
        <v>84.96</v>
      </c>
      <c r="I29" s="21" t="s">
        <v>17</v>
      </c>
      <c r="J29" s="25"/>
    </row>
    <row r="30" spans="1:10" ht="24" customHeight="1">
      <c r="A30" s="20">
        <v>26</v>
      </c>
      <c r="B30" s="1" t="s">
        <v>65</v>
      </c>
      <c r="C30" s="1" t="s">
        <v>63</v>
      </c>
      <c r="D30" s="1" t="s">
        <v>66</v>
      </c>
      <c r="E30" s="21">
        <f t="shared" si="3"/>
        <v>35.2</v>
      </c>
      <c r="F30" s="21">
        <f>VLOOKUP(B30,'[1]汇总表'!$B:$D,3,0)</f>
        <v>82.6</v>
      </c>
      <c r="G30" s="21">
        <f t="shared" si="5"/>
        <v>49.559999999999995</v>
      </c>
      <c r="H30" s="21">
        <f t="shared" si="4"/>
        <v>84.75999999999999</v>
      </c>
      <c r="I30" s="21" t="s">
        <v>23</v>
      </c>
      <c r="J30" s="25"/>
    </row>
    <row r="31" spans="1:10" ht="24" customHeight="1">
      <c r="A31" s="20">
        <v>27</v>
      </c>
      <c r="B31" s="1" t="s">
        <v>67</v>
      </c>
      <c r="C31" s="1" t="s">
        <v>68</v>
      </c>
      <c r="D31" s="1" t="s">
        <v>69</v>
      </c>
      <c r="E31" s="21">
        <f t="shared" si="3"/>
        <v>34.800000000000004</v>
      </c>
      <c r="F31" s="21">
        <f>VLOOKUP(B31,'[1]汇总表'!$B:$D,3,0)</f>
        <v>79.4</v>
      </c>
      <c r="G31" s="21">
        <f t="shared" si="5"/>
        <v>47.64</v>
      </c>
      <c r="H31" s="21">
        <f t="shared" si="4"/>
        <v>82.44</v>
      </c>
      <c r="I31" s="21" t="s">
        <v>17</v>
      </c>
      <c r="J31" s="25"/>
    </row>
    <row r="32" spans="1:10" ht="24" customHeight="1">
      <c r="A32" s="20">
        <v>28</v>
      </c>
      <c r="B32" s="1" t="s">
        <v>70</v>
      </c>
      <c r="C32" s="1" t="s">
        <v>68</v>
      </c>
      <c r="D32" s="1" t="s">
        <v>57</v>
      </c>
      <c r="E32" s="21">
        <f t="shared" si="3"/>
        <v>32.4</v>
      </c>
      <c r="F32" s="21">
        <f>VLOOKUP(B32,'[1]汇总表'!$B:$D,3,0)</f>
        <v>78</v>
      </c>
      <c r="G32" s="21">
        <f t="shared" si="5"/>
        <v>46.8</v>
      </c>
      <c r="H32" s="21">
        <f t="shared" si="4"/>
        <v>79.19999999999999</v>
      </c>
      <c r="I32" s="21" t="s">
        <v>23</v>
      </c>
      <c r="J32" s="25"/>
    </row>
    <row r="33" spans="1:10" ht="24" customHeight="1">
      <c r="A33" s="20">
        <v>29</v>
      </c>
      <c r="B33" s="1" t="s">
        <v>71</v>
      </c>
      <c r="C33" s="1" t="s">
        <v>68</v>
      </c>
      <c r="D33" s="1" t="s">
        <v>72</v>
      </c>
      <c r="E33" s="21">
        <f t="shared" si="3"/>
        <v>33.6</v>
      </c>
      <c r="F33" s="21">
        <f>VLOOKUP(B33,'[1]汇总表'!$B:$D,3,0)</f>
        <v>75.8</v>
      </c>
      <c r="G33" s="21">
        <f t="shared" si="5"/>
        <v>45.48</v>
      </c>
      <c r="H33" s="21">
        <f t="shared" si="4"/>
        <v>79.08</v>
      </c>
      <c r="I33" s="21" t="s">
        <v>23</v>
      </c>
      <c r="J33" s="25"/>
    </row>
    <row r="34" spans="1:10" ht="24" customHeight="1">
      <c r="A34" s="20">
        <v>30</v>
      </c>
      <c r="B34" s="1" t="s">
        <v>73</v>
      </c>
      <c r="C34" s="1" t="s">
        <v>74</v>
      </c>
      <c r="D34" s="1" t="s">
        <v>75</v>
      </c>
      <c r="E34" s="21">
        <f t="shared" si="3"/>
        <v>25.6</v>
      </c>
      <c r="F34" s="21">
        <f>VLOOKUP(B34,'[1]汇总表'!$B:$D,3,0)</f>
        <v>82</v>
      </c>
      <c r="G34" s="21">
        <f t="shared" si="5"/>
        <v>49.199999999999996</v>
      </c>
      <c r="H34" s="21">
        <f t="shared" si="4"/>
        <v>74.8</v>
      </c>
      <c r="I34" s="21" t="s">
        <v>17</v>
      </c>
      <c r="J34" s="25"/>
    </row>
    <row r="35" spans="1:10" ht="24" customHeight="1">
      <c r="A35" s="20">
        <v>31</v>
      </c>
      <c r="B35" s="1" t="s">
        <v>76</v>
      </c>
      <c r="C35" s="1" t="s">
        <v>74</v>
      </c>
      <c r="D35" s="1" t="s">
        <v>77</v>
      </c>
      <c r="E35" s="21">
        <f t="shared" si="3"/>
        <v>26.8</v>
      </c>
      <c r="F35" s="21">
        <f>VLOOKUP(B35,'[1]汇总表'!$B:$D,3,0)</f>
        <v>79</v>
      </c>
      <c r="G35" s="21">
        <f t="shared" si="5"/>
        <v>47.4</v>
      </c>
      <c r="H35" s="21">
        <f t="shared" si="4"/>
        <v>74.2</v>
      </c>
      <c r="I35" s="21" t="s">
        <v>23</v>
      </c>
      <c r="J35" s="25"/>
    </row>
    <row r="36" spans="1:10" ht="24" customHeight="1">
      <c r="A36" s="20">
        <v>32</v>
      </c>
      <c r="B36" s="1" t="s">
        <v>78</v>
      </c>
      <c r="C36" s="1" t="s">
        <v>74</v>
      </c>
      <c r="D36" s="1" t="s">
        <v>36</v>
      </c>
      <c r="E36" s="21">
        <f t="shared" si="3"/>
        <v>24</v>
      </c>
      <c r="F36" s="21">
        <f>VLOOKUP(B36,'[1]汇总表'!$B:$D,3,0)</f>
        <v>73.8</v>
      </c>
      <c r="G36" s="21">
        <f t="shared" si="5"/>
        <v>44.279999999999994</v>
      </c>
      <c r="H36" s="21">
        <f t="shared" si="4"/>
        <v>68.28</v>
      </c>
      <c r="I36" s="21" t="s">
        <v>23</v>
      </c>
      <c r="J36" s="25"/>
    </row>
    <row r="37" spans="1:10" ht="24" customHeight="1">
      <c r="A37" s="20">
        <v>33</v>
      </c>
      <c r="B37" s="1" t="s">
        <v>79</v>
      </c>
      <c r="C37" s="1" t="s">
        <v>74</v>
      </c>
      <c r="D37" s="1" t="s">
        <v>36</v>
      </c>
      <c r="E37" s="21">
        <f t="shared" si="3"/>
        <v>24</v>
      </c>
      <c r="F37" s="21">
        <f>VLOOKUP(B37,'[1]汇总表'!$B:$D,3,0)</f>
        <v>73.6</v>
      </c>
      <c r="G37" s="21">
        <f t="shared" si="5"/>
        <v>44.16</v>
      </c>
      <c r="H37" s="21">
        <f t="shared" si="4"/>
        <v>68.16</v>
      </c>
      <c r="I37" s="21" t="s">
        <v>23</v>
      </c>
      <c r="J37" s="25"/>
    </row>
    <row r="38" spans="1:10" ht="24" customHeight="1">
      <c r="A38" s="20">
        <v>34</v>
      </c>
      <c r="B38" s="1" t="s">
        <v>80</v>
      </c>
      <c r="C38" s="1" t="s">
        <v>81</v>
      </c>
      <c r="D38" s="1" t="s">
        <v>82</v>
      </c>
      <c r="E38" s="21">
        <f t="shared" si="3"/>
        <v>23.6</v>
      </c>
      <c r="F38" s="21">
        <f>VLOOKUP(B38,'[1]汇总表'!$B:$D,3,0)</f>
        <v>73.2</v>
      </c>
      <c r="G38" s="21">
        <f t="shared" si="5"/>
        <v>43.92</v>
      </c>
      <c r="H38" s="21">
        <f t="shared" si="4"/>
        <v>67.52000000000001</v>
      </c>
      <c r="I38" s="21" t="s">
        <v>17</v>
      </c>
      <c r="J38" s="25"/>
    </row>
    <row r="39" spans="1:10" ht="24" customHeight="1">
      <c r="A39" s="20">
        <v>35</v>
      </c>
      <c r="B39" s="1" t="s">
        <v>83</v>
      </c>
      <c r="C39" s="1" t="s">
        <v>81</v>
      </c>
      <c r="D39" s="1" t="s">
        <v>84</v>
      </c>
      <c r="E39" s="21">
        <f t="shared" si="3"/>
        <v>18</v>
      </c>
      <c r="F39" s="21">
        <f>VLOOKUP(B39,'[1]汇总表'!$B:$D,3,0)</f>
        <v>69.4</v>
      </c>
      <c r="G39" s="21">
        <f t="shared" si="5"/>
        <v>41.64</v>
      </c>
      <c r="H39" s="21">
        <f t="shared" si="4"/>
        <v>59.64</v>
      </c>
      <c r="I39" s="21" t="s">
        <v>23</v>
      </c>
      <c r="J39" s="25"/>
    </row>
    <row r="40" spans="1:10" ht="24" customHeight="1">
      <c r="A40" s="20">
        <v>36</v>
      </c>
      <c r="B40" s="1" t="s">
        <v>85</v>
      </c>
      <c r="C40" s="1" t="s">
        <v>86</v>
      </c>
      <c r="D40" s="1" t="s">
        <v>33</v>
      </c>
      <c r="E40" s="21">
        <f t="shared" si="3"/>
        <v>24.8</v>
      </c>
      <c r="F40" s="21">
        <f>VLOOKUP(B40,'[1]汇总表'!$B:$D,3,0)</f>
        <v>72.2</v>
      </c>
      <c r="G40" s="21">
        <f t="shared" si="5"/>
        <v>43.32</v>
      </c>
      <c r="H40" s="21">
        <f t="shared" si="4"/>
        <v>68.12</v>
      </c>
      <c r="I40" s="21" t="s">
        <v>17</v>
      </c>
      <c r="J40" s="25"/>
    </row>
  </sheetData>
  <sheetProtection/>
  <mergeCells count="9">
    <mergeCell ref="A2:I2"/>
    <mergeCell ref="D3:E3"/>
    <mergeCell ref="F3:G3"/>
    <mergeCell ref="A3:A4"/>
    <mergeCell ref="B3:B4"/>
    <mergeCell ref="C3:C4"/>
    <mergeCell ref="H3:H4"/>
    <mergeCell ref="I3:I4"/>
    <mergeCell ref="J3:J4"/>
  </mergeCells>
  <printOptions gridLines="1"/>
  <pageMargins left="0.9048611111111111" right="0.275" top="0.5506944444444445" bottom="0.39305555555555555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K12" sqref="K12"/>
    </sheetView>
  </sheetViews>
  <sheetFormatPr defaultColWidth="9.00390625" defaultRowHeight="14.25"/>
  <cols>
    <col min="2" max="2" width="15.25390625" style="0" customWidth="1"/>
  </cols>
  <sheetData>
    <row r="1" spans="1:10" ht="15">
      <c r="A1">
        <v>2</v>
      </c>
      <c r="B1" t="s">
        <v>85</v>
      </c>
      <c r="C1" t="s">
        <v>87</v>
      </c>
      <c r="I1" s="1" t="s">
        <v>14</v>
      </c>
      <c r="J1" t="str">
        <f>VLOOKUP(I1,B:B,1,0)</f>
        <v>鱼洋</v>
      </c>
    </row>
    <row r="2" spans="1:10" ht="15">
      <c r="A2">
        <v>3</v>
      </c>
      <c r="B2" t="s">
        <v>64</v>
      </c>
      <c r="C2" t="s">
        <v>87</v>
      </c>
      <c r="I2" s="1" t="s">
        <v>18</v>
      </c>
      <c r="J2" t="str">
        <f aca="true" t="shared" si="0" ref="J2:J16">VLOOKUP(I2,B$1:B$65536,1,0)</f>
        <v>马伟忠</v>
      </c>
    </row>
    <row r="3" spans="1:10" ht="15">
      <c r="A3">
        <v>4</v>
      </c>
      <c r="B3" t="s">
        <v>27</v>
      </c>
      <c r="C3" t="s">
        <v>87</v>
      </c>
      <c r="I3" s="1" t="s">
        <v>27</v>
      </c>
      <c r="J3" t="str">
        <f t="shared" si="0"/>
        <v>田文竹</v>
      </c>
    </row>
    <row r="4" spans="1:10" ht="15">
      <c r="A4">
        <v>5</v>
      </c>
      <c r="B4" t="s">
        <v>14</v>
      </c>
      <c r="C4" t="s">
        <v>87</v>
      </c>
      <c r="I4" s="1" t="s">
        <v>30</v>
      </c>
      <c r="J4" t="e">
        <f t="shared" si="0"/>
        <v>#N/A</v>
      </c>
    </row>
    <row r="5" spans="1:10" ht="15">
      <c r="A5">
        <v>6</v>
      </c>
      <c r="B5" t="s">
        <v>50</v>
      </c>
      <c r="C5" t="s">
        <v>88</v>
      </c>
      <c r="D5" t="s">
        <v>87</v>
      </c>
      <c r="I5" s="1" t="s">
        <v>38</v>
      </c>
      <c r="J5" t="str">
        <f t="shared" si="0"/>
        <v>黄颖</v>
      </c>
    </row>
    <row r="6" spans="1:10" ht="15">
      <c r="A6">
        <v>7</v>
      </c>
      <c r="B6" t="s">
        <v>62</v>
      </c>
      <c r="C6" t="s">
        <v>87</v>
      </c>
      <c r="I6" s="1" t="s">
        <v>45</v>
      </c>
      <c r="J6" t="str">
        <f t="shared" si="0"/>
        <v>丁军</v>
      </c>
    </row>
    <row r="7" spans="1:10" ht="15">
      <c r="A7">
        <v>8</v>
      </c>
      <c r="B7" t="s">
        <v>67</v>
      </c>
      <c r="I7" s="1" t="s">
        <v>47</v>
      </c>
      <c r="J7" t="str">
        <f t="shared" si="0"/>
        <v>太耀慧</v>
      </c>
    </row>
    <row r="8" spans="1:10" ht="15">
      <c r="A8">
        <v>9</v>
      </c>
      <c r="B8" t="s">
        <v>55</v>
      </c>
      <c r="C8" t="s">
        <v>87</v>
      </c>
      <c r="I8" s="1" t="s">
        <v>49</v>
      </c>
      <c r="J8" t="str">
        <f t="shared" si="0"/>
        <v>王耀东</v>
      </c>
    </row>
    <row r="9" spans="1:10" ht="15">
      <c r="A9">
        <v>10</v>
      </c>
      <c r="B9" t="s">
        <v>18</v>
      </c>
      <c r="C9" t="s">
        <v>89</v>
      </c>
      <c r="I9" s="1" t="s">
        <v>50</v>
      </c>
      <c r="J9" t="str">
        <f t="shared" si="0"/>
        <v>马冬</v>
      </c>
    </row>
    <row r="10" spans="1:10" ht="15">
      <c r="A10">
        <v>11</v>
      </c>
      <c r="B10" t="s">
        <v>47</v>
      </c>
      <c r="I10" s="1" t="s">
        <v>55</v>
      </c>
      <c r="J10" t="str">
        <f t="shared" si="0"/>
        <v>刘永花</v>
      </c>
    </row>
    <row r="11" spans="1:10" ht="15">
      <c r="A11">
        <v>12</v>
      </c>
      <c r="B11" t="s">
        <v>38</v>
      </c>
      <c r="C11" t="s">
        <v>87</v>
      </c>
      <c r="I11" s="1" t="s">
        <v>62</v>
      </c>
      <c r="J11" t="str">
        <f t="shared" si="0"/>
        <v>江彤</v>
      </c>
    </row>
    <row r="12" spans="1:10" ht="15">
      <c r="A12">
        <v>13</v>
      </c>
      <c r="B12" t="s">
        <v>45</v>
      </c>
      <c r="C12" t="s">
        <v>87</v>
      </c>
      <c r="I12" s="1" t="s">
        <v>64</v>
      </c>
      <c r="J12" t="str">
        <f t="shared" si="0"/>
        <v>方楠</v>
      </c>
    </row>
    <row r="13" spans="1:10" ht="15">
      <c r="A13">
        <v>14</v>
      </c>
      <c r="B13" t="s">
        <v>73</v>
      </c>
      <c r="I13" s="1" t="s">
        <v>67</v>
      </c>
      <c r="J13" t="str">
        <f t="shared" si="0"/>
        <v>包喜</v>
      </c>
    </row>
    <row r="14" spans="1:10" ht="15">
      <c r="A14">
        <v>15</v>
      </c>
      <c r="B14" t="s">
        <v>80</v>
      </c>
      <c r="C14" t="s">
        <v>87</v>
      </c>
      <c r="I14" s="1" t="s">
        <v>73</v>
      </c>
      <c r="J14" t="str">
        <f t="shared" si="0"/>
        <v>杨爱娟</v>
      </c>
    </row>
    <row r="15" spans="1:10" ht="15">
      <c r="A15">
        <v>16</v>
      </c>
      <c r="B15" t="s">
        <v>49</v>
      </c>
      <c r="C15" t="s">
        <v>87</v>
      </c>
      <c r="I15" s="1" t="s">
        <v>80</v>
      </c>
      <c r="J15" t="str">
        <f t="shared" si="0"/>
        <v>曹佳慧</v>
      </c>
    </row>
    <row r="16" spans="9:10" ht="15">
      <c r="I16" s="1" t="s">
        <v>85</v>
      </c>
      <c r="J16" t="str">
        <f t="shared" si="0"/>
        <v>王昊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金宁</cp:lastModifiedBy>
  <dcterms:created xsi:type="dcterms:W3CDTF">2016-12-02T08:54:00Z</dcterms:created>
  <dcterms:modified xsi:type="dcterms:W3CDTF">2023-08-09T03:36:52Z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  <property fmtid="{D5CDD505-2E9C-101B-9397-08002B2CF9AE}" pid="5" name="KSOReadingLayo">
    <vt:bool>true</vt:bool>
  </property>
</Properties>
</file>